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950" windowWidth="15345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<sst xmlns="http://schemas.openxmlformats.org/spreadsheetml/2006/main" count="70" uniqueCount="62">
  <si>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</si>
  <si>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</si>
  <si>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</si>
  <si>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</si>
  <si>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</si>
  <si>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</si>
  <si>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</si>
  <si>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</si>
  <si>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* Figures Adjusted Annually According to the Cost of Living Index</t>
  </si>
  <si>
    <t>Rules 87.1 (19}}  (Rev. 1-99)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</si>
  <si>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</si>
  <si>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</si>
  <si>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</si>
  <si>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</si>
  <si>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</si>
  <si>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</si>
  <si>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</si>
  <si>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</si>
  <si>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</si>
  <si>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 xml:space="preserve"> 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</si>
  <si>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</si>
  <si>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</si>
  <si>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</si>
  <si>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</si>
  <si>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</si>
  <si>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</si>
  <si>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</si>
  <si>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</si>
  <si>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</si>
  <si>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</si>
  <si>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</si>
  <si>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</si>
  <si>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</si>
  <si>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</si>
  <si>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</si>
  <si>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</si>
  <si>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</si>
  <si>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</si>
  <si>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</si>
  <si>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</si>
  <si>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</si>
  <si>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</si>
  <si>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</si>
  <si>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</si>
  <si>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</si>
  <si>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</si>
  <si>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</si>
  <si>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</si>
  <si>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FAQ</t>
  </si>
  <si>
    <t>1) Can a participant use the special catch-up during the year they are going to retire?</t>
  </si>
  <si>
    <t>A: No.  The DCP is only available for the 3 years PRIOR TO THE YEAR in</t>
  </si>
  <si>
    <t>which the participant is going to retire.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</si>
  <si>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</si>
  <si>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</si>
  <si>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</si>
  <si>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2) If the Total amount is 0 or a negative number, (red) then the participant is NOT</t>
  </si>
  <si>
    <t>3) What if the Special Catch up  is less than the age 50 catch-up?</t>
  </si>
  <si>
    <t>1) The Total at the bottom of Column I represents the under-used portion of the participant's</t>
  </si>
  <si>
    <t xml:space="preserve">an additional amount of the lesser of the amount listed or $18,000.00 </t>
  </si>
  <si>
    <t>for 2015-17.</t>
  </si>
  <si>
    <t>Example:  Participant has an a potential catch-up amount of $18,000 for 2017.  Therefore,</t>
  </si>
  <si>
    <t>the participant can contribute $36,000 ($18,000 + $18,000).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</si>
</sst>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164" fontId="1" fillId="33" borderId="11" xfId="44" applyNumberFormat="1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44" fontId="0" fillId="33" borderId="13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1019175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43425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10</v>
      </c>
      <c r="B1" s="2"/>
      <c r="C1" s="72"/>
      <c r="D1" s="72"/>
      <c r="E1" s="72"/>
      <c r="F1" s="72"/>
      <c r="G1" s="3"/>
      <c r="H1" s="3"/>
      <c r="I1" s="3"/>
    </row>
    <row r="2" spans="1:9" ht="13.5" thickBot="1">
      <c r="A2" s="1" t="s">
        <v>35</v>
      </c>
      <c r="B2" s="2"/>
      <c r="C2" s="73"/>
      <c r="D2" s="73"/>
      <c r="E2" s="73"/>
      <c r="F2" s="73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21</v>
      </c>
      <c r="B4" s="2"/>
      <c r="C4" s="2"/>
      <c r="D4" s="2"/>
      <c r="E4" s="2"/>
      <c r="G4" s="3"/>
      <c r="H4" s="3"/>
      <c r="I4" s="3"/>
    </row>
    <row r="5" spans="1:9" ht="12.75">
      <c r="A5" s="44"/>
      <c r="B5" s="62"/>
      <c r="C5" s="49" t="s">
        <v>22</v>
      </c>
      <c r="D5" s="49"/>
      <c r="E5" s="50"/>
      <c r="G5" s="3"/>
      <c r="H5" s="3"/>
      <c r="I5" s="3"/>
    </row>
    <row r="6" spans="1:9" ht="12.75" customHeight="1">
      <c r="A6" s="45" t="s">
        <v>23</v>
      </c>
      <c r="B6" s="63"/>
      <c r="C6" s="47" t="s">
        <v>24</v>
      </c>
      <c r="D6" s="47"/>
      <c r="E6" s="48"/>
      <c r="G6" s="3"/>
      <c r="H6" s="3"/>
      <c r="I6" s="3"/>
    </row>
    <row r="7" spans="1:9" ht="12.75" customHeight="1">
      <c r="A7" s="45" t="s">
        <v>23</v>
      </c>
      <c r="B7" s="63"/>
      <c r="C7" s="67" t="s">
        <v>25</v>
      </c>
      <c r="D7" s="67"/>
      <c r="E7" s="68"/>
      <c r="G7" s="3"/>
      <c r="H7" s="3"/>
      <c r="I7" s="3"/>
    </row>
    <row r="8" spans="1:9" ht="12.75" customHeight="1">
      <c r="A8" s="45" t="s">
        <v>23</v>
      </c>
      <c r="B8" s="63"/>
      <c r="C8" s="67" t="s">
        <v>26</v>
      </c>
      <c r="D8" s="67"/>
      <c r="E8" s="68"/>
      <c r="G8" s="3"/>
      <c r="H8" s="3"/>
      <c r="I8" s="3"/>
    </row>
    <row r="9" spans="1:9" ht="12.75" customHeight="1">
      <c r="A9" s="45" t="s">
        <v>23</v>
      </c>
      <c r="B9" s="63"/>
      <c r="C9" s="67" t="s">
        <v>27</v>
      </c>
      <c r="D9" s="67"/>
      <c r="E9" s="68"/>
      <c r="G9" s="3"/>
      <c r="H9" s="3"/>
      <c r="I9" s="3"/>
    </row>
    <row r="10" spans="1:9" ht="12.75" customHeight="1">
      <c r="A10" s="45" t="s">
        <v>23</v>
      </c>
      <c r="B10" s="64"/>
      <c r="C10" s="67" t="s">
        <v>28</v>
      </c>
      <c r="D10" s="67"/>
      <c r="E10" s="68"/>
      <c r="G10" s="3"/>
      <c r="H10" s="3"/>
      <c r="I10" s="3"/>
    </row>
    <row r="11" spans="1:9" ht="12.75" customHeight="1">
      <c r="A11" s="45" t="s">
        <v>29</v>
      </c>
      <c r="B11" s="46">
        <f>SUM(B5:B10)</f>
        <v>0</v>
      </c>
      <c r="C11" s="47"/>
      <c r="D11" s="47"/>
      <c r="E11" s="48"/>
      <c r="G11" s="3"/>
      <c r="H11" s="3"/>
      <c r="I11" s="3"/>
    </row>
    <row r="12" spans="1:9" ht="12.75" customHeight="1">
      <c r="A12" s="45" t="s">
        <v>30</v>
      </c>
      <c r="B12" s="64"/>
      <c r="C12" s="67" t="s">
        <v>34</v>
      </c>
      <c r="D12" s="67"/>
      <c r="E12" s="68"/>
      <c r="G12" s="3"/>
      <c r="H12" s="3"/>
      <c r="I12" s="3"/>
    </row>
    <row r="13" spans="1:9" ht="12.75" customHeight="1">
      <c r="A13" s="45" t="s">
        <v>29</v>
      </c>
      <c r="B13" s="46">
        <f>(B11-B12)</f>
        <v>0</v>
      </c>
      <c r="C13" s="67" t="s">
        <v>31</v>
      </c>
      <c r="D13" s="67"/>
      <c r="E13" s="68"/>
      <c r="G13" s="3"/>
      <c r="H13" s="3"/>
      <c r="I13" s="3"/>
    </row>
    <row r="14" spans="1:9" ht="12.75" customHeight="1">
      <c r="A14" s="45" t="s">
        <v>30</v>
      </c>
      <c r="B14" s="64"/>
      <c r="C14" s="47" t="s">
        <v>33</v>
      </c>
      <c r="D14" s="47"/>
      <c r="E14" s="48"/>
      <c r="G14" s="3"/>
      <c r="H14" s="3"/>
      <c r="I14" s="3"/>
    </row>
    <row r="15" spans="1:9" ht="12.75" customHeight="1">
      <c r="A15" s="51" t="s">
        <v>29</v>
      </c>
      <c r="B15" s="52">
        <f>(B13-B14)</f>
        <v>0</v>
      </c>
      <c r="C15" s="53" t="s">
        <v>32</v>
      </c>
      <c r="D15" s="54"/>
      <c r="E15" s="55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36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3.75">
      <c r="A19" s="10" t="s">
        <v>0</v>
      </c>
      <c r="B19" s="11" t="s">
        <v>1</v>
      </c>
      <c r="C19" s="11" t="s">
        <v>7</v>
      </c>
      <c r="D19" s="11" t="s">
        <v>16</v>
      </c>
      <c r="E19" s="11" t="s">
        <v>17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6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8"/>
      <c r="G20" s="17"/>
      <c r="H20" s="18"/>
      <c r="I20" s="19">
        <f>SUM(E20+D20)-F20</f>
        <v>0</v>
      </c>
    </row>
    <row r="21" spans="1:9" ht="12.75">
      <c r="A21" s="14">
        <v>1980</v>
      </c>
      <c r="B21" s="56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8"/>
      <c r="G21" s="20"/>
      <c r="H21" s="21"/>
      <c r="I21" s="19">
        <f>SUM(E21+D21)-F21</f>
        <v>0</v>
      </c>
    </row>
    <row r="22" spans="1:9" ht="12.75">
      <c r="A22" s="14">
        <v>1981</v>
      </c>
      <c r="B22" s="57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8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6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8"/>
      <c r="G23" s="20"/>
      <c r="H23" s="21"/>
      <c r="I23" s="19">
        <f t="shared" si="3"/>
        <v>0</v>
      </c>
    </row>
    <row r="24" spans="1:9" ht="12.75">
      <c r="A24" s="14">
        <v>1983</v>
      </c>
      <c r="B24" s="56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8"/>
      <c r="G24" s="20"/>
      <c r="H24" s="21"/>
      <c r="I24" s="19">
        <f t="shared" si="3"/>
        <v>0</v>
      </c>
    </row>
    <row r="25" spans="1:9" ht="12.75">
      <c r="A25" s="14">
        <v>1984</v>
      </c>
      <c r="B25" s="57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8"/>
      <c r="G25" s="20"/>
      <c r="H25" s="21"/>
      <c r="I25" s="19">
        <f t="shared" si="3"/>
        <v>0</v>
      </c>
    </row>
    <row r="26" spans="1:9" ht="12.75">
      <c r="A26" s="14">
        <v>1985</v>
      </c>
      <c r="B26" s="57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8"/>
      <c r="G26" s="20"/>
      <c r="H26" s="21"/>
      <c r="I26" s="19">
        <f t="shared" si="3"/>
        <v>0</v>
      </c>
    </row>
    <row r="27" spans="1:9" ht="12.75">
      <c r="A27" s="14" t="s">
        <v>11</v>
      </c>
      <c r="B27" s="57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8"/>
      <c r="G27" s="20"/>
      <c r="H27" s="21"/>
      <c r="I27" s="19">
        <f t="shared" si="3"/>
        <v>0</v>
      </c>
    </row>
    <row r="28" spans="1:9" ht="12.75">
      <c r="A28" s="14">
        <v>1987</v>
      </c>
      <c r="B28" s="57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8"/>
      <c r="G28" s="20"/>
      <c r="H28" s="21"/>
      <c r="I28" s="19">
        <f t="shared" si="3"/>
        <v>0</v>
      </c>
    </row>
    <row r="29" spans="1:9" ht="12.75">
      <c r="A29" s="14" t="s">
        <v>12</v>
      </c>
      <c r="B29" s="57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8"/>
      <c r="G29" s="20"/>
      <c r="H29" s="21"/>
      <c r="I29" s="19">
        <f t="shared" si="3"/>
        <v>0</v>
      </c>
    </row>
    <row r="30" spans="1:9" ht="12.75">
      <c r="A30" s="14" t="s">
        <v>13</v>
      </c>
      <c r="B30" s="57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8"/>
      <c r="G30" s="22"/>
      <c r="H30" s="23"/>
      <c r="I30" s="19">
        <f>SUM(E30+D30)-F30</f>
        <v>0</v>
      </c>
    </row>
    <row r="31" spans="1:9" ht="12.75">
      <c r="A31" s="14">
        <v>1990</v>
      </c>
      <c r="B31" s="57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8"/>
      <c r="G31" s="58"/>
      <c r="H31" s="58"/>
      <c r="I31" s="19">
        <f aca="true" t="shared" si="4" ref="I31:I42">SUM(E31+D31)-F31-G31-H31</f>
        <v>0</v>
      </c>
    </row>
    <row r="32" spans="1:9" ht="12.75">
      <c r="A32" s="14">
        <v>1991</v>
      </c>
      <c r="B32" s="57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8"/>
      <c r="G32" s="58"/>
      <c r="H32" s="58"/>
      <c r="I32" s="19">
        <f t="shared" si="4"/>
        <v>0</v>
      </c>
    </row>
    <row r="33" spans="1:9" ht="12.75">
      <c r="A33" s="14">
        <v>1992</v>
      </c>
      <c r="B33" s="57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8"/>
      <c r="G33" s="58"/>
      <c r="H33" s="58"/>
      <c r="I33" s="19">
        <f t="shared" si="4"/>
        <v>0</v>
      </c>
    </row>
    <row r="34" spans="1:9" ht="12.75">
      <c r="A34" s="14">
        <v>1993</v>
      </c>
      <c r="B34" s="57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8"/>
      <c r="G34" s="58"/>
      <c r="H34" s="58"/>
      <c r="I34" s="19">
        <f t="shared" si="4"/>
        <v>0</v>
      </c>
    </row>
    <row r="35" spans="1:9" ht="12.75">
      <c r="A35" s="14">
        <v>1994</v>
      </c>
      <c r="B35" s="57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8"/>
      <c r="G35" s="58"/>
      <c r="H35" s="58"/>
      <c r="I35" s="19">
        <f t="shared" si="4"/>
        <v>0</v>
      </c>
    </row>
    <row r="36" spans="1:9" ht="12.75">
      <c r="A36" s="14">
        <v>1995</v>
      </c>
      <c r="B36" s="57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8"/>
      <c r="G36" s="58"/>
      <c r="H36" s="58"/>
      <c r="I36" s="19">
        <f t="shared" si="4"/>
        <v>0</v>
      </c>
    </row>
    <row r="37" spans="1:9" ht="12.75">
      <c r="A37" s="14">
        <v>1996</v>
      </c>
      <c r="B37" s="57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8"/>
      <c r="G37" s="58"/>
      <c r="H37" s="58"/>
      <c r="I37" s="19">
        <f t="shared" si="4"/>
        <v>0</v>
      </c>
    </row>
    <row r="38" spans="1:9" ht="12.75">
      <c r="A38" s="14">
        <v>1997</v>
      </c>
      <c r="B38" s="57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8"/>
      <c r="G38" s="58"/>
      <c r="H38" s="58"/>
      <c r="I38" s="19">
        <f t="shared" si="4"/>
        <v>0</v>
      </c>
    </row>
    <row r="39" spans="1:9" ht="12.75">
      <c r="A39" s="14">
        <v>1998</v>
      </c>
      <c r="B39" s="57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8"/>
      <c r="G39" s="58"/>
      <c r="H39" s="58"/>
      <c r="I39" s="19">
        <f t="shared" si="4"/>
        <v>0</v>
      </c>
    </row>
    <row r="40" spans="1:9" ht="12.75">
      <c r="A40" s="14">
        <v>1999</v>
      </c>
      <c r="B40" s="57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8"/>
      <c r="G40" s="58"/>
      <c r="H40" s="58"/>
      <c r="I40" s="19">
        <f t="shared" si="4"/>
        <v>0</v>
      </c>
    </row>
    <row r="41" spans="1:9" ht="12.75">
      <c r="A41" s="14">
        <v>2000</v>
      </c>
      <c r="B41" s="57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8"/>
      <c r="G41" s="58"/>
      <c r="H41" s="58"/>
      <c r="I41" s="19">
        <f t="shared" si="4"/>
        <v>0</v>
      </c>
    </row>
    <row r="42" spans="1:9" ht="12.75">
      <c r="A42" s="14">
        <v>2001</v>
      </c>
      <c r="B42" s="57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9"/>
      <c r="G42" s="61"/>
      <c r="H42" s="61"/>
      <c r="I42" s="19">
        <f t="shared" si="4"/>
        <v>0</v>
      </c>
    </row>
    <row r="43" spans="1:9" ht="12.75">
      <c r="A43" s="14">
        <v>2002</v>
      </c>
      <c r="B43" s="57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60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7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60"/>
      <c r="G44" s="26"/>
      <c r="H44" s="27"/>
      <c r="I44" s="19">
        <f t="shared" si="6"/>
        <v>0</v>
      </c>
    </row>
    <row r="45" spans="1:9" ht="12.75">
      <c r="A45" s="14">
        <v>2004</v>
      </c>
      <c r="B45" s="57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60"/>
      <c r="G45" s="26"/>
      <c r="H45" s="27"/>
      <c r="I45" s="19">
        <f t="shared" si="6"/>
        <v>0</v>
      </c>
    </row>
    <row r="46" spans="1:9" ht="12.75">
      <c r="A46" s="14">
        <v>2005</v>
      </c>
      <c r="B46" s="57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60"/>
      <c r="G46" s="26"/>
      <c r="H46" s="27"/>
      <c r="I46" s="19">
        <f t="shared" si="6"/>
        <v>0</v>
      </c>
    </row>
    <row r="47" spans="1:9" ht="12.75">
      <c r="A47" s="14">
        <v>2006</v>
      </c>
      <c r="B47" s="57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60"/>
      <c r="G47" s="26"/>
      <c r="H47" s="27"/>
      <c r="I47" s="19">
        <f t="shared" si="6"/>
        <v>0</v>
      </c>
    </row>
    <row r="48" spans="1:9" ht="12.75">
      <c r="A48" s="14">
        <v>2007</v>
      </c>
      <c r="B48" s="57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60"/>
      <c r="G48" s="26"/>
      <c r="H48" s="27"/>
      <c r="I48" s="19">
        <f t="shared" si="6"/>
        <v>0</v>
      </c>
    </row>
    <row r="49" spans="1:9" ht="12.75">
      <c r="A49" s="14">
        <v>2008</v>
      </c>
      <c r="B49" s="57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60"/>
      <c r="G49" s="26"/>
      <c r="H49" s="27"/>
      <c r="I49" s="19">
        <f t="shared" si="6"/>
        <v>0</v>
      </c>
    </row>
    <row r="50" spans="1:9" ht="12.75">
      <c r="A50" s="14">
        <v>2009</v>
      </c>
      <c r="B50" s="57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60"/>
      <c r="G50" s="26"/>
      <c r="H50" s="27"/>
      <c r="I50" s="19">
        <f t="shared" si="6"/>
        <v>0</v>
      </c>
    </row>
    <row r="51" spans="1:9" ht="12.75">
      <c r="A51" s="14">
        <v>2010</v>
      </c>
      <c r="B51" s="57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60"/>
      <c r="G51" s="26"/>
      <c r="H51" s="27"/>
      <c r="I51" s="19">
        <f t="shared" si="6"/>
        <v>0</v>
      </c>
    </row>
    <row r="52" spans="1:9" ht="12.75">
      <c r="A52" s="14">
        <v>2011</v>
      </c>
      <c r="B52" s="57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60"/>
      <c r="G52" s="26"/>
      <c r="H52" s="27"/>
      <c r="I52" s="19">
        <f t="shared" si="6"/>
        <v>0</v>
      </c>
    </row>
    <row r="53" spans="1:9" ht="12.75">
      <c r="A53" s="14">
        <v>2012</v>
      </c>
      <c r="B53" s="57"/>
      <c r="C53" s="15">
        <f>PRODUCT(B53*99%)</f>
        <v>0</v>
      </c>
      <c r="D53" s="16" t="b">
        <f>IF(C53&gt;17000,17000)</f>
        <v>0</v>
      </c>
      <c r="E53" s="16">
        <f>IF(C53&lt;17000,PRODUCT(B53*99%))</f>
        <v>0</v>
      </c>
      <c r="F53" s="60"/>
      <c r="G53" s="26"/>
      <c r="H53" s="27"/>
      <c r="I53" s="19">
        <f>SUM(E53+D53)-F53</f>
        <v>0</v>
      </c>
    </row>
    <row r="54" spans="1:9" ht="12.75">
      <c r="A54" s="14">
        <v>2013</v>
      </c>
      <c r="B54" s="57"/>
      <c r="C54" s="15">
        <f>PRODUCT(B54*99%)</f>
        <v>0</v>
      </c>
      <c r="D54" s="16" t="b">
        <f>IF(C54&gt;17500,17500)</f>
        <v>0</v>
      </c>
      <c r="E54" s="16">
        <f>IF(C54&lt;17500,PRODUCT(B54*99%))</f>
        <v>0</v>
      </c>
      <c r="F54" s="60"/>
      <c r="G54" s="26"/>
      <c r="H54" s="27"/>
      <c r="I54" s="19">
        <f>SUM(E54+D54)-F54</f>
        <v>0</v>
      </c>
    </row>
    <row r="55" spans="1:9" ht="12.75">
      <c r="A55" s="14">
        <v>2014</v>
      </c>
      <c r="B55" s="57"/>
      <c r="C55" s="15">
        <f>PRODUCT(B55*99%)</f>
        <v>0</v>
      </c>
      <c r="D55" s="16" t="b">
        <f>IF(C55&gt;17500,17500)</f>
        <v>0</v>
      </c>
      <c r="E55" s="16">
        <f>IF(C55&lt;17500,PRODUCT(B55*99%))</f>
        <v>0</v>
      </c>
      <c r="F55" s="60"/>
      <c r="G55" s="26"/>
      <c r="H55" s="27"/>
      <c r="I55" s="19">
        <f>SUM(E55+D55)-F55</f>
        <v>0</v>
      </c>
    </row>
    <row r="56" spans="1:9" ht="12.75">
      <c r="A56" s="14">
        <v>2015</v>
      </c>
      <c r="B56" s="57"/>
      <c r="C56" s="15">
        <f>PRODUCT(B56*99%)</f>
        <v>0</v>
      </c>
      <c r="D56" s="16" t="b">
        <f>IF(C56&gt;18000,18000)</f>
        <v>0</v>
      </c>
      <c r="E56" s="16">
        <f>IF(C56&lt;18000,PRODUCT(B56*99%))</f>
        <v>0</v>
      </c>
      <c r="F56" s="60"/>
      <c r="G56" s="26"/>
      <c r="H56" s="27"/>
      <c r="I56" s="19">
        <f>SUM(E56+D56)-F56</f>
        <v>0</v>
      </c>
    </row>
    <row r="57" spans="1:9" ht="12.75">
      <c r="A57" s="14">
        <v>2016</v>
      </c>
      <c r="B57" s="57"/>
      <c r="C57" s="15">
        <f>PRODUCT(B57*99%)</f>
        <v>0</v>
      </c>
      <c r="D57" s="16" t="b">
        <f>IF(C57&gt;18000,18000)</f>
        <v>0</v>
      </c>
      <c r="E57" s="16">
        <f>IF(C57&lt;18000,PRODUCT(B57*99%))</f>
        <v>0</v>
      </c>
      <c r="F57" s="60"/>
      <c r="G57" s="26"/>
      <c r="H57" s="27"/>
      <c r="I57" s="19">
        <f>SUM(E57+D57)-F57</f>
        <v>0</v>
      </c>
    </row>
    <row r="58" spans="1:9" ht="12.75">
      <c r="A58" s="14">
        <v>2017</v>
      </c>
      <c r="B58" s="57"/>
      <c r="C58" s="15">
        <f>PRODUCT(B58*99%)</f>
        <v>0</v>
      </c>
      <c r="D58" s="16" t="b">
        <f>IF(C58&gt;18000,18000)</f>
        <v>0</v>
      </c>
      <c r="E58" s="16">
        <f>IF(C58&lt;18000,PRODUCT(B58*99%))</f>
        <v>0</v>
      </c>
      <c r="F58" s="60"/>
      <c r="G58" s="26"/>
      <c r="H58" s="27"/>
      <c r="I58" s="19">
        <f>SUM(E58+D58)-F58</f>
        <v>0</v>
      </c>
    </row>
    <row r="59" spans="1:9" ht="12.75">
      <c r="A59" s="14" t="s">
        <v>3</v>
      </c>
      <c r="B59" s="28"/>
      <c r="C59" s="15" t="s">
        <v>19</v>
      </c>
      <c r="D59" s="15"/>
      <c r="E59" s="15"/>
      <c r="F59" s="60"/>
      <c r="G59" s="26"/>
      <c r="H59" s="27"/>
      <c r="I59" s="19" t="str">
        <f>IF(SUM(I20:I57)&gt;0,SUM(I20:I57),"Not Eligible")</f>
        <v>Not Eligible</v>
      </c>
    </row>
    <row r="60" spans="1:9" ht="12.75">
      <c r="A60" s="1"/>
      <c r="B60" s="8"/>
      <c r="C60" s="9"/>
      <c r="D60" s="9"/>
      <c r="E60" s="9"/>
      <c r="F60" s="69" t="s">
        <v>20</v>
      </c>
      <c r="G60" s="70"/>
      <c r="H60" s="71"/>
      <c r="I60" s="35"/>
    </row>
    <row r="61" spans="1:4" ht="12.75">
      <c r="A61" s="1" t="s">
        <v>14</v>
      </c>
      <c r="B61" s="1"/>
      <c r="C61" s="1"/>
      <c r="D61" s="1"/>
    </row>
    <row r="62" spans="1:8" ht="12.75">
      <c r="A62" s="30" t="s">
        <v>15</v>
      </c>
      <c r="B62" s="31"/>
      <c r="C62" s="9"/>
      <c r="D62" s="9"/>
      <c r="F62" s="29" t="s">
        <v>0</v>
      </c>
      <c r="G62" s="39" t="s">
        <v>18</v>
      </c>
      <c r="H62" s="38"/>
    </row>
    <row r="63" spans="1:8" ht="12.75">
      <c r="A63" s="30" t="s">
        <v>8</v>
      </c>
      <c r="B63" s="31"/>
      <c r="C63" s="9"/>
      <c r="D63" s="9"/>
      <c r="F63" s="36">
        <v>2002</v>
      </c>
      <c r="G63" s="42">
        <v>22000</v>
      </c>
      <c r="H63" s="40"/>
    </row>
    <row r="64" spans="1:8" ht="12.75">
      <c r="A64" s="30" t="s">
        <v>9</v>
      </c>
      <c r="B64" s="31"/>
      <c r="C64" s="9"/>
      <c r="D64" s="9"/>
      <c r="F64" s="36">
        <v>2003</v>
      </c>
      <c r="G64" s="43">
        <v>24000</v>
      </c>
      <c r="H64" s="41"/>
    </row>
    <row r="65" spans="1:8" ht="12.75">
      <c r="A65" s="30"/>
      <c r="B65" s="31"/>
      <c r="C65" s="9"/>
      <c r="D65" s="9"/>
      <c r="F65" s="36">
        <v>2004</v>
      </c>
      <c r="G65" s="42">
        <v>26000</v>
      </c>
      <c r="H65" s="40"/>
    </row>
    <row r="66" spans="1:8" ht="12.75">
      <c r="A66" s="32"/>
      <c r="B66" s="33"/>
      <c r="C66" s="34"/>
      <c r="D66" s="34"/>
      <c r="F66" s="37">
        <v>2005</v>
      </c>
      <c r="G66" s="43">
        <v>28000</v>
      </c>
      <c r="H66" s="41"/>
    </row>
    <row r="67" spans="1:8" ht="12.75">
      <c r="A67" s="30"/>
      <c r="B67" s="31"/>
      <c r="C67" s="9"/>
      <c r="D67" s="9"/>
      <c r="E67" s="9"/>
      <c r="F67" s="36">
        <v>2006</v>
      </c>
      <c r="G67" s="42">
        <v>30000</v>
      </c>
      <c r="H67" s="40"/>
    </row>
    <row r="68" spans="6:8" ht="12.75">
      <c r="F68" s="36">
        <v>2007</v>
      </c>
      <c r="G68" s="42">
        <v>31000</v>
      </c>
      <c r="H68" s="40"/>
    </row>
    <row r="69" spans="6:8" ht="12.75">
      <c r="F69" s="36">
        <v>2008</v>
      </c>
      <c r="G69" s="42">
        <v>31000</v>
      </c>
      <c r="H69" s="40"/>
    </row>
    <row r="70" spans="6:8" ht="12.75">
      <c r="F70" s="36">
        <v>2009</v>
      </c>
      <c r="G70" s="42">
        <v>33000</v>
      </c>
      <c r="H70" s="40"/>
    </row>
    <row r="71" spans="6:8" ht="12.75">
      <c r="F71" s="36">
        <v>2010</v>
      </c>
      <c r="G71" s="42">
        <v>33000</v>
      </c>
      <c r="H71" s="40"/>
    </row>
    <row r="72" spans="6:8" ht="12.75">
      <c r="F72" s="36">
        <v>2011</v>
      </c>
      <c r="G72" s="42">
        <v>33000</v>
      </c>
      <c r="H72" s="40"/>
    </row>
    <row r="73" spans="6:8" ht="12.75">
      <c r="F73" s="36">
        <v>2012</v>
      </c>
      <c r="G73" s="42">
        <v>34000</v>
      </c>
      <c r="H73" s="40"/>
    </row>
    <row r="74" spans="6:8" ht="12.75">
      <c r="F74" s="36">
        <v>2013</v>
      </c>
      <c r="G74" s="42">
        <v>35000</v>
      </c>
      <c r="H74" s="40"/>
    </row>
    <row r="75" spans="6:8" ht="12.75">
      <c r="F75" s="36">
        <v>2014</v>
      </c>
      <c r="G75" s="42">
        <v>35000</v>
      </c>
      <c r="H75" s="40"/>
    </row>
    <row r="76" spans="6:8" ht="12.75">
      <c r="F76" s="36">
        <v>2015</v>
      </c>
      <c r="G76" s="42">
        <v>36000</v>
      </c>
      <c r="H76" s="40"/>
    </row>
    <row r="77" spans="6:8" ht="12.75">
      <c r="F77" s="36">
        <v>2016</v>
      </c>
      <c r="G77" s="42">
        <v>36000</v>
      </c>
      <c r="H77" s="40"/>
    </row>
    <row r="78" spans="6:8" ht="12.75">
      <c r="F78" s="36">
        <v>2017</v>
      </c>
      <c r="G78" s="42">
        <v>36000</v>
      </c>
      <c r="H78" s="40"/>
    </row>
  </sheetData>
  <sheetProtection selectLockedCells="1"/>
  <mergeCells count="9">
    <mergeCell ref="C9:E9"/>
    <mergeCell ref="F60:H60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26">
      <selection activeCell="B42" sqref="B42"/>
    </sheetView>
  </sheetViews>
  <sheetFormatPr defaultColWidth="9.140625" defaultRowHeight="12.75"/>
  <sheetData>
    <row r="2" ht="18">
      <c r="A2" s="65" t="s">
        <v>42</v>
      </c>
    </row>
    <row r="4" ht="15">
      <c r="A4" s="66" t="s">
        <v>37</v>
      </c>
    </row>
    <row r="5" ht="15">
      <c r="A5" s="66"/>
    </row>
    <row r="6" ht="15">
      <c r="A6" s="66" t="s">
        <v>38</v>
      </c>
    </row>
    <row r="7" ht="15">
      <c r="A7" s="66"/>
    </row>
    <row r="8" ht="15">
      <c r="A8" s="66" t="s">
        <v>43</v>
      </c>
    </row>
    <row r="9" spans="1:2" ht="15">
      <c r="A9" s="66"/>
      <c r="B9" s="66" t="s">
        <v>39</v>
      </c>
    </row>
    <row r="10" ht="15">
      <c r="A10" s="66"/>
    </row>
    <row r="11" ht="15">
      <c r="A11" s="66" t="s">
        <v>40</v>
      </c>
    </row>
    <row r="12" spans="1:2" ht="15">
      <c r="A12" s="66"/>
      <c r="B12" s="66" t="s">
        <v>41</v>
      </c>
    </row>
    <row r="15" ht="18">
      <c r="A15" s="65" t="s">
        <v>44</v>
      </c>
    </row>
    <row r="17" ht="15">
      <c r="A17" s="66" t="s">
        <v>57</v>
      </c>
    </row>
    <row r="18" spans="1:2" ht="15">
      <c r="A18" s="66"/>
      <c r="B18" s="66" t="s">
        <v>45</v>
      </c>
    </row>
    <row r="19" ht="15">
      <c r="A19" s="66"/>
    </row>
    <row r="20" ht="15">
      <c r="A20" s="66" t="s">
        <v>55</v>
      </c>
    </row>
    <row r="21" spans="1:2" ht="15">
      <c r="A21" s="66"/>
      <c r="B21" s="66" t="s">
        <v>46</v>
      </c>
    </row>
    <row r="22" ht="15">
      <c r="A22" s="66"/>
    </row>
    <row r="23" ht="15">
      <c r="A23" s="66" t="s">
        <v>47</v>
      </c>
    </row>
    <row r="24" spans="1:2" ht="15">
      <c r="A24" s="66"/>
      <c r="B24" s="66" t="s">
        <v>58</v>
      </c>
    </row>
    <row r="25" spans="1:2" ht="15">
      <c r="A25" s="66"/>
      <c r="B25" s="66" t="s">
        <v>59</v>
      </c>
    </row>
    <row r="27" ht="15">
      <c r="A27" s="66" t="s">
        <v>60</v>
      </c>
    </row>
    <row r="28" ht="15">
      <c r="B28" s="66" t="s">
        <v>61</v>
      </c>
    </row>
    <row r="29" ht="18">
      <c r="A29" s="65"/>
    </row>
    <row r="30" ht="18">
      <c r="A30" s="65" t="s">
        <v>48</v>
      </c>
    </row>
    <row r="31" ht="15">
      <c r="A31" s="66" t="s">
        <v>49</v>
      </c>
    </row>
    <row r="32" ht="15">
      <c r="B32" s="66" t="s">
        <v>50</v>
      </c>
    </row>
    <row r="33" ht="15">
      <c r="B33" s="66" t="s">
        <v>51</v>
      </c>
    </row>
    <row r="35" ht="15">
      <c r="A35" s="66" t="s">
        <v>52</v>
      </c>
    </row>
    <row r="36" ht="15">
      <c r="B36" s="66" t="s">
        <v>53</v>
      </c>
    </row>
    <row r="38" ht="15">
      <c r="A38" s="66" t="s">
        <v>56</v>
      </c>
    </row>
    <row r="39" ht="15">
      <c r="B39" s="66" t="s">
        <v>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Marrs, Charles</cp:lastModifiedBy>
  <dcterms:created xsi:type="dcterms:W3CDTF">2003-02-06T19:15:49Z</dcterms:created>
  <dcterms:modified xsi:type="dcterms:W3CDTF">2017-03-02T13:53:09Z</dcterms:modified>
  <cp:category/>
  <cp:version/>
  <cp:contentType/>
  <cp:contentStatus/>
</cp:coreProperties>
</file>